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CT\ID2\6F40DDE9-019E-4FF0-A644-77CC24570714\0\139000-139999\139640\L\L\"/>
    </mc:Choice>
  </mc:AlternateContent>
  <xr:revisionPtr revIDLastSave="0" documentId="13_ncr:1_{807EB3D3-BC52-4BE3-BFA4-CC182DC0D4BC}" xr6:coauthVersionLast="47" xr6:coauthVersionMax="47" xr10:uidLastSave="{00000000-0000-0000-0000-000000000000}"/>
  <bookViews>
    <workbookView xWindow="-110" yWindow="-110" windowWidth="25820" windowHeight="15620" xr2:uid="{69C7DCB6-4ACB-4300-B8AE-63894EB9E67A}"/>
  </bookViews>
  <sheets>
    <sheet name="Feuil1" sheetId="1" r:id="rId1"/>
  </sheets>
  <definedNames>
    <definedName name="_xlnm.Print_Area" localSheetId="0">Feuil1!$A$1:$D$40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C15" i="1"/>
  <c r="D15" i="1" s="1"/>
  <c r="D20" i="1"/>
  <c r="D17" i="1" l="1"/>
  <c r="B18" i="1" l="1"/>
  <c r="D18" i="1" s="1"/>
  <c r="D19" i="1" s="1"/>
  <c r="B28" i="1" s="1"/>
  <c r="D28" i="1" s="1"/>
  <c r="D21" i="1" l="1"/>
  <c r="B23" i="1"/>
  <c r="D23" i="1" s="1"/>
  <c r="B24" i="1"/>
  <c r="D24" i="1" s="1"/>
  <c r="B26" i="1"/>
  <c r="D26" i="1" s="1"/>
  <c r="B29" i="1"/>
  <c r="D29" i="1" s="1"/>
  <c r="B27" i="1"/>
  <c r="D27" i="1" s="1"/>
  <c r="B25" i="1"/>
  <c r="D25" i="1" s="1"/>
  <c r="D31" i="1" l="1"/>
  <c r="D33" i="1"/>
</calcChain>
</file>

<file path=xl/sharedStrings.xml><?xml version="1.0" encoding="utf-8"?>
<sst xmlns="http://schemas.openxmlformats.org/spreadsheetml/2006/main" count="35" uniqueCount="35">
  <si>
    <t>Commission paritaire de l'accueil de jour de l'enfance</t>
  </si>
  <si>
    <t xml:space="preserve">Période de salaire : </t>
  </si>
  <si>
    <t>Éléments de base</t>
  </si>
  <si>
    <t>Heures/base</t>
  </si>
  <si>
    <t>Taux</t>
  </si>
  <si>
    <t>Montant</t>
  </si>
  <si>
    <t>Total déductions</t>
  </si>
  <si>
    <t>Salaire net</t>
  </si>
  <si>
    <t>Sous-total pour déductions sociales</t>
  </si>
  <si>
    <t>01.10.2025 au 31.10.2025</t>
  </si>
  <si>
    <t>Rte de la Gare 1</t>
  </si>
  <si>
    <t>Nous vous prions de vérifier immédiatement ce décompte et de nous signaler les erreurs éventuelles.</t>
  </si>
  <si>
    <t>Le paiement est effectué sur le compte "banque" yyy-Sxxxx-xx.xxx</t>
  </si>
  <si>
    <t>Cotis. AVS/AI/APG*</t>
  </si>
  <si>
    <t>Cotis. Assurance chômage*</t>
  </si>
  <si>
    <t>Déduction LPCFam*</t>
  </si>
  <si>
    <t>Cotis. AANP*</t>
  </si>
  <si>
    <t>Cotis. IJM*</t>
  </si>
  <si>
    <t>Cotisation LPP*</t>
  </si>
  <si>
    <t>* les taux de cotisations sont indiqués à titre d'exemple, à vérifier de cas en cas</t>
  </si>
  <si>
    <t>Exemple de fiche de salaire pour un emploi à 50%</t>
  </si>
  <si>
    <t>Madame</t>
  </si>
  <si>
    <t xml:space="preserve">1040 Echallens </t>
  </si>
  <si>
    <t xml:space="preserve">Total </t>
  </si>
  <si>
    <t>APE 1 - salaire minimum CCT de CHF 4'471.-</t>
  </si>
  <si>
    <r>
      <t>13ème salaire (</t>
    </r>
    <r>
      <rPr>
        <i/>
        <sz val="11"/>
        <rFont val="Aial"/>
      </rPr>
      <t>si payé chaque mois</t>
    </r>
    <r>
      <rPr>
        <sz val="11"/>
        <rFont val="Aial"/>
      </rPr>
      <t>)</t>
    </r>
  </si>
  <si>
    <t>Catégorie de salarié-e :</t>
  </si>
  <si>
    <r>
      <t xml:space="preserve">âgé-e de 38 ans (droit à </t>
    </r>
    <r>
      <rPr>
        <b/>
        <sz val="11"/>
        <color theme="1"/>
        <rFont val="Aial"/>
      </rPr>
      <t>5 semaines</t>
    </r>
    <r>
      <rPr>
        <sz val="11"/>
        <color theme="1"/>
        <rFont val="Aial"/>
      </rPr>
      <t xml:space="preserve"> de vacances)</t>
    </r>
  </si>
  <si>
    <t>Contribution professionnelle* (selon CCT)</t>
  </si>
  <si>
    <t>Salaire mensuel</t>
  </si>
  <si>
    <t>**calcul du salaire horaire : 4471*12/(52.14*40)</t>
  </si>
  <si>
    <t>Heures supplémentaires** (à 125%)</t>
  </si>
  <si>
    <t>Jeanne Bolomey</t>
  </si>
  <si>
    <t>Sous-total</t>
  </si>
  <si>
    <t>Allocation familiale*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</si>
</sst>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ial"/>
    </font>
    <font>
      <b/>
      <sz val="11"/>
      <color theme="1"/>
      <name val="Aial"/>
    </font>
    <font>
      <b/>
      <sz val="11"/>
      <name val="Aial"/>
    </font>
    <font>
      <sz val="11"/>
      <name val="Aial"/>
    </font>
    <font>
      <i/>
      <sz val="11"/>
      <name val="Aial"/>
    </font>
    <font>
      <b/>
      <sz val="11"/>
      <color indexed="12"/>
      <name val="Aial"/>
    </font>
    <font>
      <i/>
      <sz val="9"/>
      <name val="Aial"/>
    </font>
    <font>
      <b/>
      <sz val="16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CC9BD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4" fontId="0" fillId="0" borderId="0" xfId="0" applyNumberFormat="1"/>
    <xf numFmtId="0" fontId="2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2" xfId="0" applyFont="1" applyBorder="1"/>
    <xf numFmtId="0" fontId="2" fillId="0" borderId="11" xfId="0" applyFont="1" applyBorder="1"/>
    <xf numFmtId="0" fontId="3" fillId="0" borderId="0" xfId="0" applyFont="1"/>
    <xf numFmtId="0" fontId="4" fillId="0" borderId="4" xfId="0" applyFont="1" applyBorder="1"/>
    <xf numFmtId="0" fontId="4" fillId="0" borderId="4" xfId="0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/>
    <xf numFmtId="4" fontId="5" fillId="0" borderId="0" xfId="0" applyNumberFormat="1" applyFont="1" applyProtection="1">
      <protection hidden="1"/>
    </xf>
    <xf numFmtId="2" fontId="5" fillId="0" borderId="0" xfId="0" applyNumberFormat="1" applyFont="1"/>
    <xf numFmtId="10" fontId="5" fillId="0" borderId="0" xfId="1" applyNumberFormat="1" applyFont="1"/>
    <xf numFmtId="0" fontId="4" fillId="0" borderId="3" xfId="0" applyFont="1" applyBorder="1"/>
    <xf numFmtId="0" fontId="5" fillId="0" borderId="3" xfId="0" applyFont="1" applyBorder="1"/>
    <xf numFmtId="4" fontId="4" fillId="0" borderId="3" xfId="0" applyNumberFormat="1" applyFont="1" applyBorder="1" applyProtection="1">
      <protection hidden="1"/>
    </xf>
    <xf numFmtId="10" fontId="5" fillId="0" borderId="0" xfId="1" applyNumberFormat="1" applyFont="1" applyFill="1"/>
    <xf numFmtId="4" fontId="7" fillId="0" borderId="0" xfId="0" applyNumberFormat="1" applyFont="1"/>
    <xf numFmtId="0" fontId="5" fillId="0" borderId="1" xfId="0" applyFont="1" applyBorder="1"/>
    <xf numFmtId="4" fontId="4" fillId="0" borderId="1" xfId="0" applyNumberFormat="1" applyFont="1" applyBorder="1" applyProtection="1">
      <protection hidden="1"/>
    </xf>
    <xf numFmtId="0" fontId="4" fillId="0" borderId="0" xfId="0" applyFont="1"/>
    <xf numFmtId="4" fontId="4" fillId="0" borderId="0" xfId="0" applyNumberFormat="1" applyFont="1" applyProtection="1">
      <protection hidden="1"/>
    </xf>
    <xf numFmtId="0" fontId="8" fillId="0" borderId="6" xfId="0" applyFont="1" applyBorder="1"/>
    <xf numFmtId="0" fontId="8" fillId="0" borderId="0" xfId="0" applyFont="1"/>
    <xf numFmtId="0" fontId="11" fillId="0" borderId="0" xfId="0" applyFont="1"/>
    <xf numFmtId="0" fontId="2" fillId="3" borderId="5" xfId="0" applyFont="1" applyFill="1" applyBorder="1" applyProtection="1">
      <protection locked="0"/>
    </xf>
    <xf numFmtId="0" fontId="2" fillId="3" borderId="8" xfId="0" applyFont="1" applyFill="1" applyBorder="1" applyProtection="1">
      <protection locked="0"/>
    </xf>
    <xf numFmtId="0" fontId="2" fillId="3" borderId="10" xfId="0" applyFont="1" applyFill="1" applyBorder="1" applyProtection="1">
      <protection locked="0"/>
    </xf>
    <xf numFmtId="0" fontId="2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2" fillId="3" borderId="0" xfId="0" applyFont="1" applyFill="1" applyAlignment="1" applyProtection="1">
      <alignment wrapText="1"/>
      <protection locked="0"/>
    </xf>
    <xf numFmtId="4" fontId="5" fillId="3" borderId="0" xfId="0" applyNumberFormat="1" applyFont="1" applyFill="1" applyProtection="1">
      <protection locked="0"/>
    </xf>
    <xf numFmtId="9" fontId="5" fillId="3" borderId="0" xfId="1" applyFont="1" applyFill="1" applyProtection="1">
      <protection locked="0" hidden="1"/>
    </xf>
    <xf numFmtId="0" fontId="5" fillId="3" borderId="0" xfId="0" applyFont="1" applyFill="1" applyProtection="1">
      <protection locked="0"/>
    </xf>
    <xf numFmtId="10" fontId="5" fillId="3" borderId="0" xfId="1" applyNumberFormat="1" applyFont="1" applyFill="1" applyProtection="1">
      <protection locked="0"/>
    </xf>
    <xf numFmtId="10" fontId="5" fillId="3" borderId="0" xfId="1" applyNumberFormat="1" applyFont="1" applyFill="1" applyAlignment="1" applyProtection="1"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9" fillId="2" borderId="0" xfId="0" applyFont="1" applyFill="1" applyAlignment="1" applyProtection="1">
      <alignment horizontal="center" vertical="center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9CC9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482A2-A5CC-4BCF-9C8F-C6725857C41F}">
  <sheetPr>
    <pageSetUpPr fitToPage="1"/>
  </sheetPr>
  <dimension ref="A1:F40"/>
  <sheetViews>
    <sheetView showGridLines="0" tabSelected="1" showWhiteSpace="0" zoomScale="115" zoomScaleNormal="115" zoomScalePageLayoutView="58" workbookViewId="0">
      <selection activeCell="G6" sqref="G6"/>
    </sheetView>
  </sheetViews>
  <sheetFormatPr baseColWidth="10" defaultRowHeight="14.5"/>
  <cols>
    <col min="1" max="1" width="42.453125" style="2" bestFit="1" customWidth="1"/>
    <col min="2" max="2" width="15.36328125" style="2" customWidth="1"/>
    <col min="3" max="3" width="12.90625" style="2" customWidth="1"/>
    <col min="4" max="4" width="12.36328125" style="2" customWidth="1"/>
    <col min="6" max="6" width="12" bestFit="1" customWidth="1"/>
  </cols>
  <sheetData>
    <row r="1" spans="1:4" ht="19.5">
      <c r="A1" s="42" t="s">
        <v>0</v>
      </c>
      <c r="B1" s="42"/>
      <c r="C1" s="42"/>
      <c r="D1" s="42"/>
    </row>
    <row r="2" spans="1:4">
      <c r="A2" s="39" t="s">
        <v>20</v>
      </c>
      <c r="B2" s="39"/>
      <c r="C2" s="39"/>
      <c r="D2" s="39"/>
    </row>
    <row r="4" spans="1:4">
      <c r="A4" s="2" t="s">
        <v>1</v>
      </c>
      <c r="B4" s="28" t="s">
        <v>21</v>
      </c>
      <c r="C4" s="3"/>
      <c r="D4" s="4"/>
    </row>
    <row r="5" spans="1:4">
      <c r="A5" s="31" t="s">
        <v>9</v>
      </c>
      <c r="B5" s="29" t="s">
        <v>32</v>
      </c>
      <c r="D5" s="5"/>
    </row>
    <row r="6" spans="1:4">
      <c r="B6" s="29" t="s">
        <v>10</v>
      </c>
      <c r="D6" s="5"/>
    </row>
    <row r="7" spans="1:4">
      <c r="A7" s="2" t="s">
        <v>26</v>
      </c>
      <c r="B7" s="30" t="s">
        <v>22</v>
      </c>
      <c r="C7" s="6"/>
      <c r="D7" s="7"/>
    </row>
    <row r="8" spans="1:4">
      <c r="A8" s="32" t="s">
        <v>24</v>
      </c>
    </row>
    <row r="9" spans="1:4">
      <c r="A9" s="8"/>
    </row>
    <row r="10" spans="1:4" ht="28.5">
      <c r="A10" s="33" t="s">
        <v>27</v>
      </c>
    </row>
    <row r="12" spans="1:4" ht="15" thickBot="1">
      <c r="A12" s="9" t="s">
        <v>2</v>
      </c>
      <c r="B12" s="10" t="s">
        <v>3</v>
      </c>
      <c r="C12" s="10" t="s">
        <v>4</v>
      </c>
      <c r="D12" s="10" t="s">
        <v>5</v>
      </c>
    </row>
    <row r="13" spans="1:4">
      <c r="A13" s="11"/>
      <c r="B13" s="11"/>
      <c r="C13" s="11"/>
      <c r="D13" s="12"/>
    </row>
    <row r="14" spans="1:4">
      <c r="A14" s="11" t="s">
        <v>29</v>
      </c>
      <c r="B14" s="34">
        <v>4471</v>
      </c>
      <c r="C14" s="35">
        <v>0.5</v>
      </c>
      <c r="D14" s="13">
        <f>B14*C14</f>
        <v>2235.5</v>
      </c>
    </row>
    <row r="15" spans="1:4">
      <c r="A15" s="11" t="s">
        <v>31</v>
      </c>
      <c r="B15" s="34">
        <v>9</v>
      </c>
      <c r="C15" s="14">
        <f>(4471*12/(52.14*40))*1.25</f>
        <v>32.156214039125437</v>
      </c>
      <c r="D15" s="13">
        <f>B15*C15</f>
        <v>289.40592635212892</v>
      </c>
    </row>
    <row r="16" spans="1:4">
      <c r="A16" s="11"/>
      <c r="B16" s="12"/>
      <c r="C16" s="15"/>
      <c r="D16" s="13"/>
    </row>
    <row r="17" spans="1:6" ht="15" thickBot="1">
      <c r="A17" s="16" t="s">
        <v>33</v>
      </c>
      <c r="B17" s="17"/>
      <c r="C17" s="17"/>
      <c r="D17" s="18">
        <f>ROUND(SUM(D14:D16)*2,1)/2</f>
        <v>2524.9</v>
      </c>
    </row>
    <row r="18" spans="1:6" ht="15" thickTop="1">
      <c r="A18" s="11" t="s">
        <v>25</v>
      </c>
      <c r="B18" s="12">
        <f>D17</f>
        <v>2524.9</v>
      </c>
      <c r="C18" s="19">
        <v>8.3299999999999999E-2</v>
      </c>
      <c r="D18" s="13">
        <f>ROUND((B18*C18)*2,1)/2</f>
        <v>210.3</v>
      </c>
      <c r="F18" s="1"/>
    </row>
    <row r="19" spans="1:6" ht="15" thickBot="1">
      <c r="A19" s="16" t="s">
        <v>8</v>
      </c>
      <c r="B19" s="17"/>
      <c r="C19" s="17"/>
      <c r="D19" s="18">
        <f>D17+D18</f>
        <v>2735.2000000000003</v>
      </c>
    </row>
    <row r="20" spans="1:6" ht="15" thickTop="1">
      <c r="A20" s="11" t="s">
        <v>34</v>
      </c>
      <c r="B20" s="36">
        <v>1</v>
      </c>
      <c r="C20" s="36">
        <v>322</v>
      </c>
      <c r="D20" s="12">
        <f>SUM(C20*B20)</f>
        <v>322</v>
      </c>
    </row>
    <row r="21" spans="1:6" ht="15" thickBot="1">
      <c r="A21" s="16" t="s">
        <v>23</v>
      </c>
      <c r="B21" s="17"/>
      <c r="C21" s="17"/>
      <c r="D21" s="18">
        <f>SUM(D19+D20)</f>
        <v>3057.2000000000003</v>
      </c>
    </row>
    <row r="22" spans="1:6" ht="15" thickTop="1">
      <c r="A22" s="11"/>
      <c r="B22" s="11"/>
      <c r="C22" s="11"/>
      <c r="D22" s="20"/>
    </row>
    <row r="23" spans="1:6">
      <c r="A23" s="11" t="s">
        <v>13</v>
      </c>
      <c r="B23" s="12">
        <f t="shared" ref="B23:B29" si="0">SUM($D$19)</f>
        <v>2735.2000000000003</v>
      </c>
      <c r="C23" s="37">
        <v>5.2999999999999999E-2</v>
      </c>
      <c r="D23" s="13">
        <f>ROUND((B23*C23)*2,1)/2</f>
        <v>144.94999999999999</v>
      </c>
    </row>
    <row r="24" spans="1:6">
      <c r="A24" s="11" t="s">
        <v>14</v>
      </c>
      <c r="B24" s="12">
        <f t="shared" si="0"/>
        <v>2735.2000000000003</v>
      </c>
      <c r="C24" s="37">
        <v>1.0999999999999999E-2</v>
      </c>
      <c r="D24" s="13">
        <f t="shared" ref="D24:D28" si="1">ROUND((B24*C24)*2,1)/2</f>
        <v>30.1</v>
      </c>
    </row>
    <row r="25" spans="1:6">
      <c r="A25" s="11" t="s">
        <v>15</v>
      </c>
      <c r="B25" s="12">
        <f t="shared" si="0"/>
        <v>2735.2000000000003</v>
      </c>
      <c r="C25" s="38">
        <v>5.9999999999999995E-4</v>
      </c>
      <c r="D25" s="13">
        <f t="shared" si="1"/>
        <v>1.65</v>
      </c>
    </row>
    <row r="26" spans="1:6">
      <c r="A26" s="11" t="s">
        <v>16</v>
      </c>
      <c r="B26" s="12">
        <f t="shared" si="0"/>
        <v>2735.2000000000003</v>
      </c>
      <c r="C26" s="38">
        <v>1.21E-2</v>
      </c>
      <c r="D26" s="13">
        <f>ROUND((B26*C26)*2,1)/2</f>
        <v>33.1</v>
      </c>
    </row>
    <row r="27" spans="1:6">
      <c r="A27" s="11" t="s">
        <v>17</v>
      </c>
      <c r="B27" s="12">
        <f t="shared" si="0"/>
        <v>2735.2000000000003</v>
      </c>
      <c r="C27" s="38">
        <v>9.4999999999999998E-3</v>
      </c>
      <c r="D27" s="13">
        <f t="shared" si="1"/>
        <v>26</v>
      </c>
    </row>
    <row r="28" spans="1:6">
      <c r="A28" s="11" t="s">
        <v>18</v>
      </c>
      <c r="B28" s="12">
        <f t="shared" si="0"/>
        <v>2735.2000000000003</v>
      </c>
      <c r="C28" s="38">
        <v>0.06</v>
      </c>
      <c r="D28" s="13">
        <f t="shared" si="1"/>
        <v>164.1</v>
      </c>
    </row>
    <row r="29" spans="1:6">
      <c r="A29" s="11" t="s">
        <v>28</v>
      </c>
      <c r="B29" s="12">
        <f t="shared" si="0"/>
        <v>2735.2000000000003</v>
      </c>
      <c r="C29" s="38">
        <v>1E-3</v>
      </c>
      <c r="D29" s="13">
        <f>ROUND((B29*C29)*2,1)/2</f>
        <v>2.75</v>
      </c>
    </row>
    <row r="30" spans="1:6">
      <c r="A30" s="11"/>
      <c r="B30" s="11"/>
      <c r="C30" s="11"/>
      <c r="D30" s="11"/>
    </row>
    <row r="31" spans="1:6">
      <c r="A31" s="21" t="s">
        <v>6</v>
      </c>
      <c r="B31" s="21"/>
      <c r="C31" s="21"/>
      <c r="D31" s="22">
        <f>ROUND(SUM(D23:D29)*2,1)/2</f>
        <v>402.65</v>
      </c>
    </row>
    <row r="32" spans="1:6">
      <c r="A32" s="11"/>
      <c r="B32" s="11"/>
      <c r="C32" s="11"/>
      <c r="D32" s="12"/>
    </row>
    <row r="33" spans="1:4" ht="15" thickBot="1">
      <c r="A33" s="16" t="s">
        <v>7</v>
      </c>
      <c r="B33" s="17"/>
      <c r="C33" s="17"/>
      <c r="D33" s="18">
        <f>SUM(D21-D31)</f>
        <v>2654.55</v>
      </c>
    </row>
    <row r="34" spans="1:4" ht="15" thickTop="1">
      <c r="A34" s="23"/>
      <c r="B34" s="11"/>
      <c r="C34" s="11"/>
      <c r="D34" s="24"/>
    </row>
    <row r="35" spans="1:4">
      <c r="A35" s="23"/>
      <c r="B35" s="11"/>
      <c r="C35" s="11"/>
      <c r="D35" s="24"/>
    </row>
    <row r="36" spans="1:4">
      <c r="A36" s="40" t="s">
        <v>19</v>
      </c>
    </row>
    <row r="37" spans="1:4">
      <c r="A37" s="41" t="s">
        <v>30</v>
      </c>
    </row>
    <row r="38" spans="1:4">
      <c r="A38" s="27"/>
    </row>
    <row r="39" spans="1:4">
      <c r="A39" s="25" t="s">
        <v>11</v>
      </c>
      <c r="B39" s="3"/>
      <c r="C39" s="3"/>
      <c r="D39" s="3"/>
    </row>
    <row r="40" spans="1:4">
      <c r="A40" s="26" t="s">
        <v>12</v>
      </c>
    </row>
  </sheetData>
  <sheetProtection sheet="1" objects="1" scenarios="1"/>
  <mergeCells count="2">
    <mergeCell ref="A1:D1"/>
    <mergeCell ref="A2:D2"/>
  </mergeCells>
  <pageMargins left="1.0021551724137931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 Simon</dc:creator>
  <cp:lastModifiedBy>SCHAER Mélisande</cp:lastModifiedBy>
  <cp:lastPrinted>2025-10-24T12:37:10Z</cp:lastPrinted>
  <dcterms:created xsi:type="dcterms:W3CDTF">2025-10-24T11:20:19Z</dcterms:created>
  <dcterms:modified xsi:type="dcterms:W3CDTF">2025-12-29T15:02:47Z</dcterms:modified>
</cp:coreProperties>
</file>